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9320" windowHeight="11715" tabRatio="842" activeTab="1"/>
  </bookViews>
  <sheets>
    <sheet name="P&amp;L" sheetId="2" r:id="rId1"/>
    <sheet name="Balance sheet" sheetId="7" r:id="rId2"/>
  </sheets>
  <externalReferences>
    <externalReference r:id="rId3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1">'Balance sheet'!$A$1:$B$2</definedName>
    <definedName name="_xlnm.Print_Area" localSheetId="0">'P&amp;L'!$A$1:$D$25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14" i="7" l="1"/>
  <c r="D13" i="7"/>
  <c r="D12" i="7"/>
  <c r="D11" i="7"/>
  <c r="D10" i="7"/>
  <c r="D9" i="7"/>
  <c r="D8" i="7"/>
  <c r="D7" i="7"/>
  <c r="D6" i="7"/>
  <c r="D5" i="7"/>
  <c r="D16" i="2" l="1"/>
  <c r="C19" i="2" l="1"/>
  <c r="B19" i="2"/>
  <c r="C15" i="2"/>
  <c r="B15" i="2"/>
  <c r="D10" i="2"/>
  <c r="D14" i="2"/>
  <c r="D6" i="2"/>
  <c r="D7" i="2"/>
  <c r="D8" i="2"/>
  <c r="D5" i="2"/>
  <c r="B22" i="2" l="1"/>
  <c r="C22" i="2" l="1"/>
  <c r="D13" i="2" l="1"/>
  <c r="D20" i="2" l="1"/>
  <c r="D17" i="2" l="1"/>
  <c r="D12" i="2"/>
  <c r="D11" i="2"/>
  <c r="D9" i="2" l="1"/>
  <c r="D19" i="2"/>
  <c r="D15" i="2" l="1"/>
  <c r="D22" i="2" l="1"/>
</calcChain>
</file>

<file path=xl/sharedStrings.xml><?xml version="1.0" encoding="utf-8"?>
<sst xmlns="http://schemas.openxmlformats.org/spreadsheetml/2006/main" count="42" uniqueCount="39">
  <si>
    <t>(in %)</t>
  </si>
  <si>
    <t>NORD/LB Group - Income Statement</t>
  </si>
  <si>
    <t>Change</t>
  </si>
  <si>
    <t>(in € milllion)</t>
  </si>
  <si>
    <t>(in € million)</t>
  </si>
  <si>
    <r>
      <t>2017</t>
    </r>
    <r>
      <rPr>
        <vertAlign val="superscript"/>
        <sz val="11"/>
        <rFont val="Calibri"/>
        <family val="2"/>
        <scheme val="minor"/>
      </rPr>
      <t xml:space="preserve"> 1)</t>
    </r>
  </si>
  <si>
    <t>Net interest income</t>
  </si>
  <si>
    <t>Net commission income</t>
  </si>
  <si>
    <t>Profit/loss from financial assets at fair value</t>
  </si>
  <si>
    <t>Risk provisioning</t>
  </si>
  <si>
    <t>Disposal profit/loss from financial assets not measured at fair value</t>
  </si>
  <si>
    <t>Profit/loss from hedge accounting</t>
  </si>
  <si>
    <t>Profit/loss from shares in companies</t>
  </si>
  <si>
    <t>Profit/loss from investments accounted for using the equity method</t>
  </si>
  <si>
    <t>Administrative expenses (-)</t>
  </si>
  <si>
    <t>Other operating profit/loss</t>
  </si>
  <si>
    <t>Earnings before reorganisation and taxes</t>
  </si>
  <si>
    <t>Restructuring result</t>
  </si>
  <si>
    <t>Reorganisation expenses (-)</t>
  </si>
  <si>
    <t>Earnings before taxes</t>
  </si>
  <si>
    <t>Income taxes (-)</t>
  </si>
  <si>
    <t>Consolidated profit</t>
  </si>
  <si>
    <t xml:space="preserve">Total differences are rounding differences 
Total differences are rounding differences 
</t>
  </si>
  <si>
    <r>
      <rPr>
        <vertAlign val="superscript"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Figures were adjusted</t>
    </r>
  </si>
  <si>
    <t>in €m</t>
  </si>
  <si>
    <r>
      <t>31 December2017</t>
    </r>
    <r>
      <rPr>
        <b/>
        <vertAlign val="superscript"/>
        <sz val="11"/>
        <color rgb="FF000000"/>
        <rFont val="Calibri"/>
        <family val="2"/>
        <scheme val="minor"/>
      </rPr>
      <t>1</t>
    </r>
  </si>
  <si>
    <t>Total assets</t>
  </si>
  <si>
    <t>Financial assets at fair value through other comprehensive income</t>
  </si>
  <si>
    <t>Financial assets at amortised costs</t>
  </si>
  <si>
    <t>of which: Loans and advances to banks</t>
  </si>
  <si>
    <t>of which: Loans and advances to customers</t>
  </si>
  <si>
    <t>Financial liabilities at amortised cost</t>
  </si>
  <si>
    <t>of which: Liabilities to banks</t>
  </si>
  <si>
    <t>of which: Other liabilities</t>
  </si>
  <si>
    <t>of which: Securitised liabilities</t>
  </si>
  <si>
    <t>Equity (balance sheet)</t>
  </si>
  <si>
    <t>Balance sheet</t>
  </si>
  <si>
    <t>1 Jan - 30 Sep</t>
  </si>
  <si>
    <t>Change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</si>
</sst>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0_ ;[Red]\-#,##0.00;\-"/>
    <numFmt numFmtId="166" formatCode="_-* #,##0.00\ [$€]_-;\-* #,##0.00\ [$€]_-;_-* &quot;-&quot;??\ [$€]_-;_-@_-"/>
    <numFmt numFmtId="167" formatCode="[&gt;0]General"/>
    <numFmt numFmtId="168" formatCode="_-* #,##0.00\ _D_M_-;\-* #,##0.00\ _D_M_-;_-* &quot;-&quot;??\ _D_M_-;_-@_-"/>
    <numFmt numFmtId="169" formatCode="_-* #,##0.00_-;\-* #,##0.00_-;_-* \-??_-;_-@_-"/>
    <numFmt numFmtId="170" formatCode="_-* #,##0.00_-;\-* #,##0.00_-;_-* &quot;-&quot;??_-;_-@_-"/>
  </numFmts>
  <fonts count="13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19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5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7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5" fontId="4" fillId="7" borderId="5"/>
    <xf numFmtId="165" fontId="4" fillId="7" borderId="5"/>
    <xf numFmtId="165" fontId="4" fillId="7" borderId="5"/>
    <xf numFmtId="165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4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53">
    <xf numFmtId="0" fontId="0" fillId="0" borderId="0" xfId="0"/>
    <xf numFmtId="0" fontId="128" fillId="96" borderId="0" xfId="0" applyFont="1" applyFill="1" applyBorder="1" applyAlignment="1">
      <alignment vertical="center"/>
    </xf>
    <xf numFmtId="0" fontId="129" fillId="96" borderId="0" xfId="0" applyFont="1" applyFill="1" applyBorder="1"/>
    <xf numFmtId="0" fontId="0" fillId="96" borderId="0" xfId="0" applyFont="1" applyFill="1"/>
    <xf numFmtId="0" fontId="129" fillId="96" borderId="2" xfId="0" applyFont="1" applyFill="1" applyBorder="1" applyAlignment="1">
      <alignment vertical="center"/>
    </xf>
    <xf numFmtId="0" fontId="129" fillId="96" borderId="2" xfId="0" quotePrefix="1" applyFont="1" applyFill="1" applyBorder="1" applyAlignment="1">
      <alignment horizontal="right" vertical="center"/>
    </xf>
    <xf numFmtId="0" fontId="129" fillId="96" borderId="2" xfId="0" applyFont="1" applyFill="1" applyBorder="1" applyAlignment="1">
      <alignment horizontal="right" vertical="center"/>
    </xf>
    <xf numFmtId="0" fontId="129" fillId="96" borderId="0" xfId="0" applyFont="1" applyFill="1" applyBorder="1" applyAlignment="1">
      <alignment vertical="center"/>
    </xf>
    <xf numFmtId="0" fontId="129" fillId="96" borderId="0" xfId="0" quotePrefix="1" applyFont="1" applyFill="1" applyBorder="1" applyAlignment="1">
      <alignment horizontal="right" vertical="center" wrapText="1"/>
    </xf>
    <xf numFmtId="0" fontId="129" fillId="96" borderId="0" xfId="0" applyFont="1" applyFill="1" applyBorder="1" applyAlignment="1">
      <alignment horizontal="right" vertical="center"/>
    </xf>
    <xf numFmtId="0" fontId="129" fillId="96" borderId="0" xfId="0" applyFont="1" applyFill="1" applyBorder="1" applyAlignment="1">
      <alignment horizontal="right" vertical="center" wrapText="1"/>
    </xf>
    <xf numFmtId="164" fontId="129" fillId="96" borderId="2" xfId="0" quotePrefix="1" applyNumberFormat="1" applyFont="1" applyFill="1" applyBorder="1" applyAlignment="1">
      <alignment horizontal="right" vertical="center" wrapText="1"/>
    </xf>
    <xf numFmtId="164" fontId="129" fillId="96" borderId="2" xfId="0" applyNumberFormat="1" applyFont="1" applyFill="1" applyBorder="1" applyAlignment="1">
      <alignment horizontal="right" vertical="center"/>
    </xf>
    <xf numFmtId="164" fontId="129" fillId="96" borderId="0" xfId="0" quotePrefix="1" applyNumberFormat="1" applyFont="1" applyFill="1" applyBorder="1" applyAlignment="1">
      <alignment horizontal="right" vertical="center" wrapText="1"/>
    </xf>
    <xf numFmtId="164" fontId="129" fillId="96" borderId="0" xfId="0" applyNumberFormat="1" applyFont="1" applyFill="1" applyBorder="1" applyAlignment="1">
      <alignment horizontal="right" vertical="center"/>
    </xf>
    <xf numFmtId="0" fontId="129" fillId="96" borderId="0" xfId="0" applyFont="1" applyFill="1" applyBorder="1" applyAlignment="1">
      <alignment vertical="center" wrapText="1"/>
    </xf>
    <xf numFmtId="0" fontId="129" fillId="0" borderId="0" xfId="0" applyFont="1" applyFill="1" applyBorder="1" applyAlignment="1">
      <alignment vertical="center"/>
    </xf>
    <xf numFmtId="0" fontId="129" fillId="96" borderId="3" xfId="0" applyFont="1" applyFill="1" applyBorder="1" applyAlignment="1">
      <alignment vertical="center"/>
    </xf>
    <xf numFmtId="164" fontId="129" fillId="96" borderId="3" xfId="0" quotePrefix="1" applyNumberFormat="1" applyFont="1" applyFill="1" applyBorder="1" applyAlignment="1">
      <alignment horizontal="right" vertical="center" wrapText="1"/>
    </xf>
    <xf numFmtId="164" fontId="129" fillId="96" borderId="3" xfId="0" applyNumberFormat="1" applyFont="1" applyFill="1" applyBorder="1" applyAlignment="1">
      <alignment horizontal="right" vertical="center"/>
    </xf>
    <xf numFmtId="0" fontId="128" fillId="96" borderId="0" xfId="0" applyFont="1" applyFill="1" applyBorder="1" applyAlignment="1"/>
    <xf numFmtId="164" fontId="128" fillId="96" borderId="0" xfId="0" quotePrefix="1" applyNumberFormat="1" applyFont="1" applyFill="1" applyBorder="1" applyAlignment="1">
      <alignment horizontal="right" wrapText="1"/>
    </xf>
    <xf numFmtId="0" fontId="129" fillId="96" borderId="0" xfId="0" applyFont="1" applyFill="1" applyBorder="1" applyAlignment="1"/>
    <xf numFmtId="164" fontId="128" fillId="96" borderId="0" xfId="0" quotePrefix="1" applyNumberFormat="1" applyFont="1" applyFill="1" applyBorder="1" applyAlignment="1">
      <alignment horizontal="right" vertical="center" wrapText="1"/>
    </xf>
    <xf numFmtId="164" fontId="128" fillId="96" borderId="0" xfId="0" applyNumberFormat="1" applyFont="1" applyFill="1" applyBorder="1" applyAlignment="1">
      <alignment horizontal="right" vertical="center"/>
    </xf>
    <xf numFmtId="164" fontId="128" fillId="96" borderId="4" xfId="0" quotePrefix="1" applyNumberFormat="1" applyFont="1" applyFill="1" applyBorder="1" applyAlignment="1">
      <alignment horizontal="right" vertical="center" wrapText="1"/>
    </xf>
    <xf numFmtId="164" fontId="128" fillId="96" borderId="4" xfId="0" quotePrefix="1" applyNumberFormat="1" applyFont="1" applyFill="1" applyBorder="1" applyAlignment="1">
      <alignment horizontal="right" wrapText="1"/>
    </xf>
    <xf numFmtId="0" fontId="0" fillId="96" borderId="0" xfId="0" applyFont="1" applyFill="1" applyBorder="1"/>
    <xf numFmtId="2" fontId="129" fillId="96" borderId="0" xfId="0" applyNumberFormat="1" applyFont="1" applyFill="1" applyBorder="1" applyAlignment="1">
      <alignment vertical="top" wrapText="1"/>
    </xf>
    <xf numFmtId="0" fontId="132" fillId="96" borderId="0" xfId="0" applyFont="1" applyFill="1" applyBorder="1" applyAlignment="1">
      <alignment horizontal="left" vertical="center" wrapText="1" readingOrder="1"/>
    </xf>
    <xf numFmtId="0" fontId="132" fillId="96" borderId="0" xfId="0" applyFont="1" applyFill="1" applyBorder="1" applyAlignment="1">
      <alignment horizontal="right" vertical="center" wrapText="1" readingOrder="1"/>
    </xf>
    <xf numFmtId="0" fontId="133" fillId="96" borderId="0" xfId="0" applyFont="1" applyFill="1" applyBorder="1" applyAlignment="1">
      <alignment horizontal="left" vertical="center" wrapText="1" readingOrder="1"/>
    </xf>
    <xf numFmtId="0" fontId="133" fillId="96" borderId="0" xfId="0" applyFont="1" applyFill="1" applyBorder="1" applyAlignment="1">
      <alignment horizontal="right" vertical="center" wrapText="1" readingOrder="1"/>
    </xf>
    <xf numFmtId="3" fontId="133" fillId="96" borderId="0" xfId="0" applyNumberFormat="1" applyFont="1" applyFill="1" applyBorder="1" applyAlignment="1">
      <alignment horizontal="right" vertical="center" wrapText="1" readingOrder="1"/>
    </xf>
    <xf numFmtId="0" fontId="128" fillId="96" borderId="0" xfId="259" applyFont="1" applyFill="1" applyBorder="1"/>
    <xf numFmtId="0" fontId="129" fillId="96" borderId="0" xfId="259" applyFont="1" applyFill="1" applyBorder="1"/>
    <xf numFmtId="0" fontId="134" fillId="96" borderId="0" xfId="259" applyFont="1" applyFill="1" applyBorder="1"/>
    <xf numFmtId="0" fontId="127" fillId="96" borderId="0" xfId="259" applyFont="1" applyFill="1" applyBorder="1"/>
    <xf numFmtId="0" fontId="128" fillId="96" borderId="0" xfId="259" applyFont="1" applyFill="1" applyBorder="1" applyAlignment="1">
      <alignment vertical="center"/>
    </xf>
    <xf numFmtId="0" fontId="129" fillId="96" borderId="0" xfId="259" quotePrefix="1" applyFont="1" applyFill="1" applyBorder="1" applyAlignment="1">
      <alignment horizontal="right" vertical="center"/>
    </xf>
    <xf numFmtId="0" fontId="132" fillId="96" borderId="47" xfId="0" applyFont="1" applyFill="1" applyBorder="1" applyAlignment="1">
      <alignment horizontal="left" vertical="center" wrapText="1" readingOrder="1"/>
    </xf>
    <xf numFmtId="14" fontId="132" fillId="96" borderId="47" xfId="0" applyNumberFormat="1" applyFont="1" applyFill="1" applyBorder="1" applyAlignment="1">
      <alignment horizontal="right" vertical="center" wrapText="1" readingOrder="1"/>
    </xf>
    <xf numFmtId="0" fontId="132" fillId="96" borderId="47" xfId="0" applyFont="1" applyFill="1" applyBorder="1" applyAlignment="1">
      <alignment horizontal="right" vertical="center" wrapText="1" readingOrder="1"/>
    </xf>
    <xf numFmtId="0" fontId="133" fillId="96" borderId="0" xfId="0" applyFont="1" applyFill="1" applyBorder="1" applyAlignment="1">
      <alignment horizontal="left" vertical="center" wrapText="1" indent="2" readingOrder="1"/>
    </xf>
    <xf numFmtId="0" fontId="133" fillId="96" borderId="3" xfId="0" applyFont="1" applyFill="1" applyBorder="1" applyAlignment="1">
      <alignment horizontal="left" vertical="center" wrapText="1" readingOrder="1"/>
    </xf>
    <xf numFmtId="3" fontId="133" fillId="96" borderId="3" xfId="0" applyNumberFormat="1" applyFont="1" applyFill="1" applyBorder="1" applyAlignment="1">
      <alignment horizontal="right" vertical="center" wrapText="1" readingOrder="1"/>
    </xf>
    <xf numFmtId="0" fontId="128" fillId="96" borderId="4" xfId="0" applyFont="1" applyFill="1" applyBorder="1" applyAlignment="1">
      <alignment vertical="center" wrapText="1"/>
    </xf>
    <xf numFmtId="164" fontId="129" fillId="96" borderId="0" xfId="0" quotePrefix="1" applyNumberFormat="1" applyFont="1" applyFill="1" applyBorder="1" applyAlignment="1">
      <alignment horizontal="right" wrapText="1"/>
    </xf>
    <xf numFmtId="0" fontId="129" fillId="96" borderId="0" xfId="0" applyFont="1" applyFill="1" applyBorder="1" applyAlignment="1">
      <alignment horizontal="left" vertical="top" wrapText="1"/>
    </xf>
    <xf numFmtId="0" fontId="132" fillId="96" borderId="0" xfId="0" applyFont="1" applyFill="1" applyBorder="1" applyAlignment="1">
      <alignment horizontal="right" vertical="center" wrapText="1" readingOrder="1"/>
    </xf>
    <xf numFmtId="0" fontId="128" fillId="96" borderId="47" xfId="0" applyFont="1" applyFill="1" applyBorder="1" applyAlignment="1">
      <alignment horizontal="right" vertical="center"/>
    </xf>
    <xf numFmtId="164" fontId="129" fillId="96" borderId="0" xfId="0" applyNumberFormat="1" applyFont="1" applyFill="1" applyBorder="1" applyAlignment="1">
      <alignment horizontal="right"/>
    </xf>
    <xf numFmtId="164" fontId="129" fillId="96" borderId="3" xfId="0" applyNumberFormat="1" applyFont="1" applyFill="1" applyBorder="1" applyAlignment="1">
      <alignment horizontal="right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workbookViewId="0">
      <selection activeCell="D2" sqref="D2"/>
    </sheetView>
  </sheetViews>
  <sheetFormatPr baseColWidth="10" defaultRowHeight="15"/>
  <cols>
    <col min="1" max="1" width="59.85546875" style="3" customWidth="1"/>
    <col min="2" max="4" width="16.85546875" style="3" customWidth="1"/>
    <col min="5" max="16384" width="11.42578125" style="3"/>
  </cols>
  <sheetData>
    <row r="1" spans="1:9" ht="27" customHeight="1">
      <c r="A1" s="1" t="s">
        <v>1</v>
      </c>
      <c r="B1" s="2"/>
      <c r="C1" s="2"/>
      <c r="D1" s="2"/>
    </row>
    <row r="2" spans="1:9">
      <c r="A2" s="4"/>
      <c r="B2" s="5" t="s">
        <v>37</v>
      </c>
      <c r="C2" s="5" t="s">
        <v>37</v>
      </c>
      <c r="D2" s="6" t="s">
        <v>2</v>
      </c>
    </row>
    <row r="3" spans="1:9" ht="17.25">
      <c r="A3" s="7"/>
      <c r="B3" s="8">
        <v>2018</v>
      </c>
      <c r="C3" s="9" t="s">
        <v>5</v>
      </c>
      <c r="D3" s="9"/>
    </row>
    <row r="4" spans="1:9">
      <c r="A4" s="7"/>
      <c r="B4" s="10" t="s">
        <v>3</v>
      </c>
      <c r="C4" s="10" t="s">
        <v>4</v>
      </c>
      <c r="D4" s="9" t="s">
        <v>0</v>
      </c>
    </row>
    <row r="5" spans="1:9">
      <c r="A5" s="4" t="s">
        <v>6</v>
      </c>
      <c r="B5" s="11">
        <v>921</v>
      </c>
      <c r="C5" s="11">
        <v>1065</v>
      </c>
      <c r="D5" s="12">
        <f>IF(C5=0,0,IF(B5=0,"-100",IF(ABS((B5-C5)/C5*100)&gt;100,"&gt;100",((B5-C5)/C5*100))))</f>
        <v>-13.521126760563378</v>
      </c>
    </row>
    <row r="6" spans="1:9">
      <c r="A6" s="7" t="s">
        <v>7</v>
      </c>
      <c r="B6" s="13">
        <v>49</v>
      </c>
      <c r="C6" s="13">
        <v>89</v>
      </c>
      <c r="D6" s="14">
        <f t="shared" ref="D6:D8" si="0">IF(C6=0,0,IF(B6=0,"-100",IF(ABS((B6-C6)/C6*100)&gt;100,"&gt;100",((B6-C6)/C6*100))))</f>
        <v>-44.943820224719097</v>
      </c>
      <c r="E6" s="2"/>
      <c r="F6" s="2"/>
      <c r="G6" s="2"/>
      <c r="H6" s="2"/>
      <c r="I6" s="2"/>
    </row>
    <row r="7" spans="1:9">
      <c r="A7" s="3" t="s">
        <v>8</v>
      </c>
      <c r="B7" s="3">
        <v>91</v>
      </c>
      <c r="C7" s="3">
        <v>290</v>
      </c>
      <c r="D7" s="14">
        <f t="shared" si="0"/>
        <v>-68.620689655172413</v>
      </c>
      <c r="E7" s="2"/>
      <c r="F7" s="2"/>
      <c r="G7" s="2"/>
      <c r="H7" s="2"/>
      <c r="I7" s="2"/>
    </row>
    <row r="8" spans="1:9">
      <c r="A8" s="7" t="s">
        <v>9</v>
      </c>
      <c r="B8" s="3">
        <v>-147</v>
      </c>
      <c r="C8" s="3">
        <v>-666</v>
      </c>
      <c r="D8" s="14">
        <f t="shared" si="0"/>
        <v>-77.927927927927925</v>
      </c>
    </row>
    <row r="9" spans="1:9" ht="30">
      <c r="A9" s="15" t="s">
        <v>10</v>
      </c>
      <c r="B9" s="13">
        <v>32</v>
      </c>
      <c r="C9" s="13">
        <v>428</v>
      </c>
      <c r="D9" s="14">
        <f t="shared" ref="D9:D22" si="1">IF(C9=0,0,IF(B9=0,"-100",IF(ABS((B9-C9)/C9*100)&gt;100,"&gt;100",((B9-C9)/C9*100))))</f>
        <v>-92.523364485981304</v>
      </c>
    </row>
    <row r="10" spans="1:9">
      <c r="A10" s="15" t="s">
        <v>11</v>
      </c>
      <c r="B10" s="13">
        <v>4</v>
      </c>
      <c r="C10" s="13">
        <v>7</v>
      </c>
      <c r="D10" s="14">
        <f t="shared" si="1"/>
        <v>-42.857142857142854</v>
      </c>
    </row>
    <row r="11" spans="1:9">
      <c r="A11" s="7" t="s">
        <v>12</v>
      </c>
      <c r="B11" s="13">
        <v>11</v>
      </c>
      <c r="C11" s="13">
        <v>45</v>
      </c>
      <c r="D11" s="14">
        <f t="shared" si="1"/>
        <v>-75.555555555555557</v>
      </c>
    </row>
    <row r="12" spans="1:9">
      <c r="A12" s="16" t="s">
        <v>13</v>
      </c>
      <c r="B12" s="13">
        <v>13</v>
      </c>
      <c r="C12" s="13">
        <v>29</v>
      </c>
      <c r="D12" s="14">
        <f t="shared" si="1"/>
        <v>-55.172413793103445</v>
      </c>
    </row>
    <row r="13" spans="1:9">
      <c r="A13" s="7" t="s">
        <v>14</v>
      </c>
      <c r="B13" s="13">
        <v>771</v>
      </c>
      <c r="C13" s="13">
        <v>865</v>
      </c>
      <c r="D13" s="14">
        <f t="shared" si="1"/>
        <v>-10.867052023121387</v>
      </c>
    </row>
    <row r="14" spans="1:9">
      <c r="A14" s="17" t="s">
        <v>15</v>
      </c>
      <c r="B14" s="18">
        <v>-8</v>
      </c>
      <c r="C14" s="18">
        <v>14</v>
      </c>
      <c r="D14" s="19" t="str">
        <f>IF(C14=0,0,IF(B14=0,"-100",IF(ABS((B14-C14)/C14*100)&gt;100,"&gt;100",((B14-C14)/C14*100))))</f>
        <v>&gt;100</v>
      </c>
    </row>
    <row r="15" spans="1:9">
      <c r="A15" s="20" t="s">
        <v>16</v>
      </c>
      <c r="B15" s="21">
        <f>B5+B6+B7+B8+B9+B10+B11+B12-B13+B14</f>
        <v>195</v>
      </c>
      <c r="C15" s="21">
        <f>C5+C6+C7+C8+C9+C10+C11+C12-C13+C14</f>
        <v>436</v>
      </c>
      <c r="D15" s="21">
        <f t="shared" si="1"/>
        <v>-55.27522935779816</v>
      </c>
    </row>
    <row r="16" spans="1:9">
      <c r="A16" s="22" t="s">
        <v>17</v>
      </c>
      <c r="B16" s="47">
        <v>-75</v>
      </c>
      <c r="C16" s="47">
        <v>-49</v>
      </c>
      <c r="D16" s="47">
        <f t="shared" si="1"/>
        <v>53.061224489795919</v>
      </c>
    </row>
    <row r="17" spans="1:9">
      <c r="A17" s="17" t="s">
        <v>18</v>
      </c>
      <c r="B17" s="18">
        <v>47</v>
      </c>
      <c r="C17" s="18">
        <v>18</v>
      </c>
      <c r="D17" s="19" t="str">
        <f t="shared" si="1"/>
        <v>&gt;100</v>
      </c>
    </row>
    <row r="18" spans="1:9">
      <c r="A18" s="7"/>
      <c r="B18" s="13"/>
      <c r="C18" s="13"/>
      <c r="D18" s="14"/>
    </row>
    <row r="19" spans="1:9">
      <c r="A19" s="1" t="s">
        <v>19</v>
      </c>
      <c r="B19" s="23">
        <f>B15+B16-B17</f>
        <v>73</v>
      </c>
      <c r="C19" s="23">
        <f>C15+C16-C17</f>
        <v>369</v>
      </c>
      <c r="D19" s="24">
        <f t="shared" si="1"/>
        <v>-80.216802168021687</v>
      </c>
    </row>
    <row r="20" spans="1:9">
      <c r="A20" s="17" t="s">
        <v>20</v>
      </c>
      <c r="B20" s="18">
        <v>9</v>
      </c>
      <c r="C20" s="18">
        <v>104</v>
      </c>
      <c r="D20" s="19">
        <f t="shared" si="1"/>
        <v>-91.34615384615384</v>
      </c>
    </row>
    <row r="21" spans="1:9">
      <c r="A21" s="7"/>
      <c r="B21" s="13"/>
      <c r="C21" s="13"/>
      <c r="D21" s="14"/>
    </row>
    <row r="22" spans="1:9" ht="15.75" thickBot="1">
      <c r="A22" s="46" t="s">
        <v>21</v>
      </c>
      <c r="B22" s="25">
        <f>B19-B20</f>
        <v>64</v>
      </c>
      <c r="C22" s="25">
        <f>C19-C20</f>
        <v>265</v>
      </c>
      <c r="D22" s="26">
        <f t="shared" si="1"/>
        <v>-75.84905660377359</v>
      </c>
    </row>
    <row r="23" spans="1:9" ht="15.75" thickTop="1">
      <c r="A23" s="7"/>
      <c r="B23" s="7"/>
      <c r="C23" s="9"/>
      <c r="D23" s="7"/>
    </row>
    <row r="24" spans="1:9">
      <c r="A24" s="48" t="s">
        <v>22</v>
      </c>
      <c r="B24" s="48"/>
      <c r="C24" s="48"/>
      <c r="D24" s="48"/>
    </row>
    <row r="25" spans="1:9" ht="17.25">
      <c r="A25" s="3" t="s">
        <v>23</v>
      </c>
    </row>
    <row r="30" spans="1:9" s="27" customFormat="1">
      <c r="E30" s="7"/>
      <c r="F30" s="7"/>
      <c r="G30" s="7"/>
      <c r="H30" s="7"/>
      <c r="I30" s="7"/>
    </row>
    <row r="31" spans="1:9" s="27" customFormat="1">
      <c r="E31" s="28"/>
      <c r="F31" s="28"/>
      <c r="G31" s="28"/>
      <c r="H31" s="28"/>
      <c r="I31" s="28"/>
    </row>
    <row r="32" spans="1:9" s="27" customFormat="1"/>
    <row r="33" spans="1:4" s="27" customFormat="1"/>
    <row r="34" spans="1:4" s="27" customFormat="1">
      <c r="A34" s="29"/>
      <c r="B34" s="49"/>
      <c r="C34" s="30"/>
      <c r="D34" s="30"/>
    </row>
    <row r="35" spans="1:4" s="27" customFormat="1">
      <c r="A35" s="31"/>
      <c r="B35" s="49"/>
      <c r="C35" s="30"/>
      <c r="D35" s="30"/>
    </row>
    <row r="36" spans="1:4" s="27" customFormat="1">
      <c r="A36" s="31"/>
      <c r="B36" s="32"/>
      <c r="C36" s="33"/>
      <c r="D36" s="32"/>
    </row>
    <row r="37" spans="1:4" s="27" customFormat="1">
      <c r="A37" s="31"/>
      <c r="B37" s="32"/>
      <c r="C37" s="32"/>
      <c r="D37" s="32"/>
    </row>
    <row r="38" spans="1:4" s="27" customFormat="1">
      <c r="A38" s="31"/>
      <c r="B38" s="32"/>
      <c r="C38" s="32"/>
      <c r="D38" s="32"/>
    </row>
    <row r="39" spans="1:4" s="27" customFormat="1">
      <c r="A39" s="31"/>
      <c r="B39" s="32"/>
      <c r="C39" s="32"/>
      <c r="D39" s="32"/>
    </row>
    <row r="40" spans="1:4" s="27" customFormat="1">
      <c r="A40" s="31"/>
      <c r="B40" s="32"/>
      <c r="C40" s="32"/>
      <c r="D40" s="32"/>
    </row>
    <row r="41" spans="1:4" s="27" customFormat="1">
      <c r="A41" s="31"/>
      <c r="B41" s="32"/>
      <c r="C41" s="32"/>
      <c r="D41" s="32"/>
    </row>
    <row r="42" spans="1:4" s="27" customFormat="1">
      <c r="A42" s="31"/>
      <c r="B42" s="32"/>
      <c r="C42" s="32"/>
      <c r="D42" s="32"/>
    </row>
    <row r="43" spans="1:4" s="27" customFormat="1">
      <c r="A43" s="31"/>
      <c r="B43" s="32"/>
      <c r="C43" s="32"/>
      <c r="D43" s="32"/>
    </row>
    <row r="44" spans="1:4" s="27" customFormat="1">
      <c r="A44" s="31"/>
      <c r="B44" s="32"/>
      <c r="C44" s="32"/>
      <c r="D44" s="32"/>
    </row>
    <row r="45" spans="1:4" s="27" customFormat="1">
      <c r="A45" s="31"/>
      <c r="B45" s="32"/>
      <c r="C45" s="32"/>
      <c r="D45" s="32"/>
    </row>
    <row r="46" spans="1:4" s="27" customFormat="1">
      <c r="A46" s="29"/>
      <c r="B46" s="49"/>
      <c r="C46" s="49"/>
      <c r="D46" s="49"/>
    </row>
    <row r="47" spans="1:4" s="27" customFormat="1">
      <c r="A47" s="29"/>
      <c r="B47" s="49"/>
      <c r="C47" s="49"/>
      <c r="D47" s="49"/>
    </row>
    <row r="48" spans="1:4" s="27" customFormat="1">
      <c r="A48" s="31"/>
      <c r="B48" s="32"/>
      <c r="C48" s="32"/>
      <c r="D48" s="32"/>
    </row>
    <row r="49" spans="1:4" s="27" customFormat="1">
      <c r="A49" s="31"/>
      <c r="B49" s="32"/>
      <c r="C49" s="32"/>
      <c r="D49" s="32"/>
    </row>
    <row r="50" spans="1:4" s="27" customFormat="1">
      <c r="A50" s="29"/>
      <c r="B50" s="30"/>
      <c r="C50" s="30"/>
      <c r="D50" s="30"/>
    </row>
    <row r="51" spans="1:4" s="27" customFormat="1">
      <c r="A51" s="31"/>
      <c r="B51" s="32"/>
      <c r="C51" s="32"/>
      <c r="D51" s="32"/>
    </row>
    <row r="52" spans="1:4" s="27" customFormat="1">
      <c r="A52" s="29"/>
      <c r="B52" s="30"/>
      <c r="C52" s="30"/>
      <c r="D52" s="30"/>
    </row>
    <row r="53" spans="1:4" s="27" customFormat="1"/>
  </sheetData>
  <mergeCells count="5">
    <mergeCell ref="A24:D24"/>
    <mergeCell ref="B34:B35"/>
    <mergeCell ref="B46:B47"/>
    <mergeCell ref="C46:C47"/>
    <mergeCell ref="D46:D4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Normal="100" workbookViewId="0">
      <selection activeCell="D4" sqref="D4"/>
    </sheetView>
  </sheetViews>
  <sheetFormatPr baseColWidth="10" defaultColWidth="77.85546875" defaultRowHeight="15"/>
  <cols>
    <col min="1" max="1" width="52" style="35" customWidth="1"/>
    <col min="2" max="2" width="20.28515625" style="35" customWidth="1"/>
    <col min="3" max="3" width="23.85546875" style="35" customWidth="1"/>
    <col min="4" max="4" width="17.28515625" style="36" customWidth="1"/>
    <col min="5" max="5" width="77.85546875" style="37"/>
    <col min="6" max="16384" width="77.85546875" style="35"/>
  </cols>
  <sheetData>
    <row r="1" spans="1:5" ht="24.75" customHeight="1">
      <c r="A1" s="34"/>
    </row>
    <row r="2" spans="1:5">
      <c r="A2" s="38" t="s">
        <v>36</v>
      </c>
      <c r="B2" s="39"/>
    </row>
    <row r="3" spans="1:5">
      <c r="D3" s="35"/>
      <c r="E3" s="35"/>
    </row>
    <row r="4" spans="1:5" ht="17.25">
      <c r="A4" s="40" t="s">
        <v>24</v>
      </c>
      <c r="B4" s="41">
        <v>43373</v>
      </c>
      <c r="C4" s="42" t="s">
        <v>25</v>
      </c>
      <c r="D4" s="50" t="s">
        <v>38</v>
      </c>
      <c r="E4" s="35"/>
    </row>
    <row r="5" spans="1:5">
      <c r="A5" s="31" t="s">
        <v>26</v>
      </c>
      <c r="B5" s="33">
        <v>154847</v>
      </c>
      <c r="C5" s="33">
        <v>163838</v>
      </c>
      <c r="D5" s="51">
        <f>IF(C5=0,0,IF(B5=0,"-100",IF(ABS((B5-C5)/C5*100)&gt;100,"&gt;100",((B5-C5)/C5*100))))</f>
        <v>-5.487737887425383</v>
      </c>
      <c r="E5" s="35"/>
    </row>
    <row r="6" spans="1:5" ht="30">
      <c r="A6" s="31" t="s">
        <v>27</v>
      </c>
      <c r="B6" s="33">
        <v>20770</v>
      </c>
      <c r="C6" s="33">
        <v>24831</v>
      </c>
      <c r="D6" s="51">
        <f>IF(C6=0,0,IF(B6=0,"-100",IF(ABS((B6-C6)/C6*100)&gt;100,"&gt;100",((B6-C6)/C6*100))))</f>
        <v>-16.354556803995006</v>
      </c>
    </row>
    <row r="7" spans="1:5">
      <c r="A7" s="31" t="s">
        <v>28</v>
      </c>
      <c r="B7" s="33">
        <v>115687</v>
      </c>
      <c r="C7" s="33">
        <v>121218</v>
      </c>
      <c r="D7" s="51">
        <f t="shared" ref="D7:D14" si="0">IF(C7=0,0,IF(B7=0,"-100",IF(ABS((B7-C7)/C7*100)&gt;100,"&gt;100",((B7-C7)/C7*100))))</f>
        <v>-4.5628537015954729</v>
      </c>
    </row>
    <row r="8" spans="1:5">
      <c r="A8" s="43" t="s">
        <v>29</v>
      </c>
      <c r="B8" s="33">
        <v>24001</v>
      </c>
      <c r="C8" s="33">
        <v>26748</v>
      </c>
      <c r="D8" s="51">
        <f t="shared" si="0"/>
        <v>-10.269926723493345</v>
      </c>
    </row>
    <row r="9" spans="1:5">
      <c r="A9" s="43" t="s">
        <v>30</v>
      </c>
      <c r="B9" s="33">
        <v>87272</v>
      </c>
      <c r="C9" s="33">
        <v>88632</v>
      </c>
      <c r="D9" s="51">
        <f t="shared" si="0"/>
        <v>-1.534434515750519</v>
      </c>
    </row>
    <row r="10" spans="1:5">
      <c r="A10" s="31" t="s">
        <v>31</v>
      </c>
      <c r="B10" s="33">
        <v>131379</v>
      </c>
      <c r="C10" s="33">
        <v>138848</v>
      </c>
      <c r="D10" s="51">
        <f t="shared" si="0"/>
        <v>-5.3792636552200968</v>
      </c>
    </row>
    <row r="11" spans="1:5">
      <c r="A11" s="43" t="s">
        <v>32</v>
      </c>
      <c r="B11" s="33">
        <v>40468</v>
      </c>
      <c r="C11" s="33">
        <v>45174</v>
      </c>
      <c r="D11" s="51">
        <f t="shared" si="0"/>
        <v>-10.417496790189047</v>
      </c>
    </row>
    <row r="12" spans="1:5">
      <c r="A12" s="43" t="s">
        <v>33</v>
      </c>
      <c r="B12" s="33">
        <v>57994</v>
      </c>
      <c r="C12" s="33">
        <v>59167</v>
      </c>
      <c r="D12" s="51">
        <f t="shared" si="0"/>
        <v>-1.9825240421180728</v>
      </c>
    </row>
    <row r="13" spans="1:5">
      <c r="A13" s="43" t="s">
        <v>34</v>
      </c>
      <c r="B13" s="33">
        <v>32918</v>
      </c>
      <c r="C13" s="33">
        <v>36388</v>
      </c>
      <c r="D13" s="51">
        <f t="shared" si="0"/>
        <v>-9.5361108057601403</v>
      </c>
    </row>
    <row r="14" spans="1:5">
      <c r="A14" s="44" t="s">
        <v>35</v>
      </c>
      <c r="B14" s="45">
        <v>5829</v>
      </c>
      <c r="C14" s="45">
        <v>6193</v>
      </c>
      <c r="D14" s="52">
        <f t="shared" si="0"/>
        <v>-5.8776037461650246</v>
      </c>
    </row>
    <row r="18" spans="1:4" ht="15" customHeight="1">
      <c r="A18" s="48" t="s">
        <v>22</v>
      </c>
      <c r="B18" s="48"/>
      <c r="C18" s="48"/>
      <c r="D18" s="48"/>
    </row>
    <row r="19" spans="1:4" ht="17.25">
      <c r="A19" s="3" t="s">
        <v>23</v>
      </c>
      <c r="B19" s="3"/>
      <c r="C19" s="3"/>
      <c r="D19" s="3"/>
    </row>
  </sheetData>
  <mergeCells count="1">
    <mergeCell ref="A18:D18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sheet'!Druckbereich</vt:lpstr>
      <vt:lpstr>'P&amp;L'!Druckbereich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Svenja Pohlmann</cp:lastModifiedBy>
  <cp:lastPrinted>2018-11-21T14:56:34Z</cp:lastPrinted>
  <dcterms:created xsi:type="dcterms:W3CDTF">2013-04-24T12:16:31Z</dcterms:created>
  <dcterms:modified xsi:type="dcterms:W3CDTF">2018-11-22T10:20:36Z</dcterms:modified>
</cp:coreProperties>
</file>